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6110" windowHeight="10860"/>
  </bookViews>
  <sheets>
    <sheet name="Приложение 15 " sheetId="12" r:id="rId1"/>
  </sheets>
  <definedNames>
    <definedName name="_xlnm.Print_Area" localSheetId="0">'Приложение 15 '!$A$1:$J$28</definedName>
  </definedNames>
  <calcPr calcId="144525"/>
</workbook>
</file>

<file path=xl/calcChain.xml><?xml version="1.0" encoding="utf-8"?>
<calcChain xmlns="http://schemas.openxmlformats.org/spreadsheetml/2006/main">
  <c r="D26" i="12" l="1"/>
  <c r="D27" i="12"/>
  <c r="J27" i="12" l="1"/>
  <c r="J26" i="12"/>
  <c r="D16" i="12" l="1"/>
  <c r="D15" i="12" s="1"/>
  <c r="D21" i="12" l="1"/>
  <c r="D25" i="12" l="1"/>
  <c r="E21" i="12" l="1"/>
  <c r="F21" i="12"/>
  <c r="G21" i="12"/>
  <c r="H21" i="12"/>
  <c r="I21" i="12"/>
  <c r="D23" i="12" l="1"/>
  <c r="D20" i="12"/>
  <c r="D18" i="12" l="1"/>
  <c r="D11" i="12"/>
  <c r="E11" i="12"/>
  <c r="F11" i="12"/>
  <c r="G11" i="12"/>
  <c r="H11" i="12"/>
  <c r="I11" i="12"/>
  <c r="J22" i="12" l="1"/>
  <c r="E23" i="12"/>
  <c r="F23" i="12"/>
  <c r="J23" i="12"/>
  <c r="E20" i="12"/>
  <c r="F20" i="12"/>
  <c r="G20" i="12"/>
  <c r="H20" i="12"/>
  <c r="I20" i="12"/>
  <c r="E15" i="12"/>
  <c r="E10" i="12" s="1"/>
  <c r="F15" i="12"/>
  <c r="F10" i="12" s="1"/>
  <c r="G15" i="12"/>
  <c r="H15" i="12"/>
  <c r="H10" i="12" s="1"/>
  <c r="I15" i="12"/>
  <c r="I10" i="12" s="1"/>
  <c r="J15" i="12"/>
  <c r="J11" i="12"/>
  <c r="E7" i="12"/>
  <c r="F7" i="12"/>
  <c r="G7" i="12"/>
  <c r="H7" i="12"/>
  <c r="I7" i="12"/>
  <c r="J7" i="12"/>
  <c r="H23" i="12"/>
  <c r="D7" i="12"/>
  <c r="E25" i="12" l="1"/>
  <c r="E18" i="12"/>
  <c r="J20" i="12"/>
  <c r="E19" i="12"/>
  <c r="F19" i="12"/>
  <c r="I25" i="12"/>
  <c r="H25" i="12"/>
  <c r="F18" i="12"/>
  <c r="I23" i="12"/>
  <c r="I18" i="12" s="1"/>
  <c r="G23" i="12"/>
  <c r="G18" i="12" s="1"/>
  <c r="H18" i="12"/>
  <c r="H19" i="12"/>
  <c r="D19" i="12"/>
  <c r="G10" i="12"/>
  <c r="G25" i="12"/>
  <c r="J25" i="12"/>
  <c r="F25" i="12"/>
  <c r="J10" i="12"/>
  <c r="E28" i="12" l="1"/>
  <c r="H28" i="12"/>
  <c r="D10" i="12"/>
  <c r="D28" i="12" s="1"/>
  <c r="G19" i="12"/>
  <c r="J19" i="12"/>
  <c r="I28" i="12"/>
  <c r="J18" i="12"/>
  <c r="J28" i="12" s="1"/>
  <c r="F28" i="12"/>
  <c r="I19" i="12"/>
  <c r="G28" i="12"/>
</calcChain>
</file>

<file path=xl/sharedStrings.xml><?xml version="1.0" encoding="utf-8"?>
<sst xmlns="http://schemas.openxmlformats.org/spreadsheetml/2006/main" count="58" uniqueCount="53">
  <si>
    <t>(тыс.руб)</t>
  </si>
  <si>
    <t>Код</t>
  </si>
  <si>
    <t>Наименование групп, подгрупп, статей, подстатей, элементов,программ(подпрограмм),кодов экономической классификации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</si>
  <si>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</si>
  <si>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</si>
  <si>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000 01 02 00 00 05 0000 710</t>
  </si>
  <si>
    <t>000 01 02 00 00 05 0000 810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</si>
  <si>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</si>
  <si>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</si>
  <si>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</si>
  <si>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</si>
  <si>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</si>
  <si>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>000 01 06 00 00 00 0000 000</t>
  </si>
  <si>
    <t xml:space="preserve">Иные источники внутреннего финансирования дефицитов бюджетов 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</si>
  <si>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</si>
  <si>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</si>
  <si>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</si>
  <si>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</si>
  <si>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</si>
  <si>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 (досрочный завоз)</t>
  </si>
  <si>
    <t>000 01 06 05 00 00 0000 500</t>
  </si>
  <si>
    <t>Предоставление бюджетных кредитов внутри страны в валюте Российской Федерации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</si>
  <si>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</si>
  <si>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 (досрочный завоз)</t>
  </si>
  <si>
    <t>000 01 05 00 00 00 0000 000</t>
  </si>
  <si>
    <t>000 01 05 02 01 05 0000 510</t>
  </si>
  <si>
    <t>Увеличение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</si>
  <si>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</si>
  <si>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</si>
  <si>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Всего источников внутреннего финансирования дефицита бюджета</t>
  </si>
  <si>
    <t>Сумма на 2017 год</t>
  </si>
  <si>
    <t>Сумма на 2018 год</t>
  </si>
  <si>
    <t>Сумма на 2019 год</t>
  </si>
  <si>
    <t>000 01 03 00 00 05 0000 710</t>
  </si>
  <si>
    <t>Получение бюджетных кредитов от других бюджетов бюджетной системы Российской Федерации бюджетами муниципальных районов для покрытия расходов, связанных с ликвидацией стихийных бедствий и чрезвычайных ситуаций, иных целей, предусмотренных актами органов ис</t>
  </si>
  <si>
    <t>Возврат бюджетных кредитов, предоставленных юридическим лицам из бюджетов муниципальных районов в валюте Российской Федерации (прочие)</t>
  </si>
  <si>
    <t>22 961 669,65 стар дз2020, 21191 100,00- нов дз 2021 и 5 043 000 (нов кредит балансир)</t>
  </si>
  <si>
    <t xml:space="preserve">                                                     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</si>
  <si>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</si>
  <si>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</si>
  <si>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</si>
  <si>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(дефицит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</si>
  <si>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</si>
  <si>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(дефицит бюджета) 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</si>
  <si>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</si>
  <si>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 </t>
  </si>
  <si>
    <t>(в рублях)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</si>
  <si>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 (северный завоз) 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</si>
  <si>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 (северный завоз) </t>
  </si>
  <si>
    <t xml:space="preserve"> 2027 год</t>
  </si>
  <si>
    <t xml:space="preserve"> 2028 год</t>
  </si>
  <si>
    <t>Источники внутреннего финансирования дефицита бюджета муниципального образования Кондинский район на 2027-2028 годы</t>
  </si>
  <si>
    <t xml:space="preserve">Приложение 15
к решению Думы Кондинского района 
от __ ________ 2025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</si>
</sst>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Fill="1"/>
    <xf numFmtId="4" fontId="3" fillId="0" borderId="0" xfId="0" applyNumberFormat="1" applyFont="1"/>
    <xf numFmtId="0" fontId="4" fillId="0" borderId="0" xfId="0" applyFont="1"/>
    <xf numFmtId="4" fontId="1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Fill="1"/>
    <xf numFmtId="4" fontId="1" fillId="0" borderId="4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wrapText="1"/>
    </xf>
    <xf numFmtId="4" fontId="1" fillId="0" borderId="10" xfId="0" applyNumberFormat="1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1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/>
    <xf numFmtId="4" fontId="1" fillId="0" borderId="1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tabSelected="1" view="pageBreakPreview" zoomScale="90" zoomScaleNormal="80" zoomScaleSheetLayoutView="90" workbookViewId="0">
      <selection activeCell="C9" sqref="C9"/>
    </sheetView>
  </sheetViews>
  <sheetFormatPr defaultRowHeight="15" x14ac:dyDescent="0.25"/>
  <cols>
    <col min="1" max="1" width="5.7109375" style="5" customWidth="1"/>
    <col min="2" max="2" width="24.5703125" style="5" customWidth="1"/>
    <col min="3" max="3" width="54" style="5" customWidth="1"/>
    <col min="4" max="4" width="21.42578125" style="5" customWidth="1"/>
    <col min="5" max="5" width="14.7109375" style="5" hidden="1" customWidth="1"/>
    <col min="6" max="6" width="10" style="5" hidden="1" customWidth="1"/>
    <col min="7" max="9" width="19.5703125" style="5" hidden="1" customWidth="1"/>
    <col min="10" max="10" width="29" style="5" customWidth="1"/>
    <col min="11" max="11" width="29.5703125" style="5" customWidth="1"/>
    <col min="12" max="20" width="9.140625" style="5" hidden="1" customWidth="1"/>
    <col min="21" max="21" width="11.5703125" style="5" bestFit="1" customWidth="1"/>
    <col min="22" max="16384" width="9.140625" style="5"/>
  </cols>
  <sheetData>
    <row r="1" spans="1:21" s="4" customFormat="1" ht="62.25" customHeight="1" x14ac:dyDescent="0.25">
      <c r="A1" s="2"/>
      <c r="B1" s="3"/>
      <c r="E1" s="39"/>
      <c r="F1" s="39"/>
      <c r="G1" s="39"/>
      <c r="H1" s="39"/>
      <c r="I1" s="39"/>
      <c r="J1" s="39" t="s">
        <v>52</v>
      </c>
    </row>
    <row r="2" spans="1:21" x14ac:dyDescent="0.25">
      <c r="A2" s="1"/>
      <c r="B2" s="1"/>
      <c r="C2" s="1"/>
      <c r="D2" s="1"/>
      <c r="E2" s="1"/>
      <c r="G2" s="1"/>
      <c r="H2" s="1"/>
      <c r="I2" s="1"/>
    </row>
    <row r="3" spans="1:21" ht="23.25" customHeight="1" x14ac:dyDescent="0.25">
      <c r="A3" s="42" t="s">
        <v>51</v>
      </c>
      <c r="B3" s="42"/>
      <c r="C3" s="42"/>
      <c r="D3" s="42"/>
      <c r="E3" s="42"/>
      <c r="F3" s="42"/>
      <c r="G3" s="42"/>
      <c r="H3" s="42"/>
      <c r="I3" s="42"/>
      <c r="J3" s="42"/>
    </row>
    <row r="4" spans="1:21" ht="14.25" customHeight="1" thickBot="1" x14ac:dyDescent="0.3">
      <c r="A4" s="1"/>
      <c r="B4" s="1"/>
      <c r="C4" s="1"/>
      <c r="D4" s="8"/>
      <c r="E4" s="1"/>
      <c r="F4" s="8"/>
      <c r="G4" s="1" t="s">
        <v>0</v>
      </c>
      <c r="H4" s="1" t="s">
        <v>0</v>
      </c>
      <c r="I4" s="1" t="s">
        <v>0</v>
      </c>
      <c r="J4" s="2" t="s">
        <v>46</v>
      </c>
    </row>
    <row r="5" spans="1:21" ht="68.25" customHeight="1" thickBot="1" x14ac:dyDescent="0.3">
      <c r="A5" s="43" t="s">
        <v>1</v>
      </c>
      <c r="B5" s="43"/>
      <c r="C5" s="24" t="s">
        <v>2</v>
      </c>
      <c r="D5" s="33" t="s">
        <v>49</v>
      </c>
      <c r="E5" s="16"/>
      <c r="F5" s="25"/>
      <c r="G5" s="28" t="s">
        <v>30</v>
      </c>
      <c r="H5" s="28" t="s">
        <v>31</v>
      </c>
      <c r="I5" s="29" t="s">
        <v>32</v>
      </c>
      <c r="J5" s="33" t="s">
        <v>50</v>
      </c>
    </row>
    <row r="6" spans="1:21" ht="13.5" customHeight="1" x14ac:dyDescent="0.25">
      <c r="A6" s="44">
        <v>1</v>
      </c>
      <c r="B6" s="44"/>
      <c r="C6" s="30">
        <v>2</v>
      </c>
      <c r="D6" s="24">
        <v>3</v>
      </c>
      <c r="E6" s="16"/>
      <c r="F6" s="25"/>
      <c r="G6" s="31">
        <v>3</v>
      </c>
      <c r="H6" s="31">
        <v>3</v>
      </c>
      <c r="I6" s="32">
        <v>3</v>
      </c>
      <c r="J6" s="34">
        <v>4</v>
      </c>
    </row>
    <row r="7" spans="1:21" s="8" customFormat="1" ht="25.5" customHeight="1" x14ac:dyDescent="0.2">
      <c r="A7" s="43" t="s">
        <v>3</v>
      </c>
      <c r="B7" s="43"/>
      <c r="C7" s="17" t="s">
        <v>4</v>
      </c>
      <c r="D7" s="15">
        <f>D8+D9</f>
        <v>0</v>
      </c>
      <c r="E7" s="15">
        <f t="shared" ref="E7:J7" si="0">E8+E9</f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0</v>
      </c>
    </row>
    <row r="8" spans="1:21" ht="30" customHeight="1" x14ac:dyDescent="0.25">
      <c r="A8" s="43" t="s">
        <v>5</v>
      </c>
      <c r="B8" s="43"/>
      <c r="C8" s="17" t="s">
        <v>38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</row>
    <row r="9" spans="1:21" ht="30" customHeight="1" x14ac:dyDescent="0.25">
      <c r="A9" s="45" t="s">
        <v>6</v>
      </c>
      <c r="B9" s="45"/>
      <c r="C9" s="26" t="s">
        <v>39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</row>
    <row r="10" spans="1:21" s="8" customFormat="1" ht="29.25" customHeight="1" x14ac:dyDescent="0.2">
      <c r="A10" s="41" t="s">
        <v>7</v>
      </c>
      <c r="B10" s="41"/>
      <c r="C10" s="17" t="s">
        <v>40</v>
      </c>
      <c r="D10" s="15">
        <f>D11+D15</f>
        <v>-8183628.6899999976</v>
      </c>
      <c r="E10" s="15">
        <f t="shared" ref="E10:J10" si="1">E11+E15</f>
        <v>0</v>
      </c>
      <c r="F10" s="15">
        <f t="shared" si="1"/>
        <v>0</v>
      </c>
      <c r="G10" s="15">
        <f t="shared" si="1"/>
        <v>7183.1999999999971</v>
      </c>
      <c r="H10" s="15">
        <f t="shared" si="1"/>
        <v>4807.6000000000058</v>
      </c>
      <c r="I10" s="15">
        <f t="shared" si="1"/>
        <v>0</v>
      </c>
      <c r="J10" s="15">
        <f t="shared" si="1"/>
        <v>0</v>
      </c>
    </row>
    <row r="11" spans="1:21" ht="37.5" customHeight="1" x14ac:dyDescent="0.25">
      <c r="A11" s="41" t="s">
        <v>8</v>
      </c>
      <c r="B11" s="41"/>
      <c r="C11" s="17" t="s">
        <v>44</v>
      </c>
      <c r="D11" s="15">
        <f t="shared" ref="D11:J11" si="2">D12+D13+D14</f>
        <v>66676681.810000002</v>
      </c>
      <c r="E11" s="15">
        <f t="shared" si="2"/>
        <v>0</v>
      </c>
      <c r="F11" s="15">
        <f t="shared" si="2"/>
        <v>0</v>
      </c>
      <c r="G11" s="15">
        <f t="shared" si="2"/>
        <v>66241</v>
      </c>
      <c r="H11" s="15">
        <f t="shared" si="2"/>
        <v>74654</v>
      </c>
      <c r="I11" s="15">
        <f t="shared" si="2"/>
        <v>74654</v>
      </c>
      <c r="J11" s="15">
        <f t="shared" si="2"/>
        <v>70631367.049999997</v>
      </c>
    </row>
    <row r="12" spans="1:21" s="6" customFormat="1" ht="63.75" customHeight="1" x14ac:dyDescent="0.25">
      <c r="A12" s="41" t="s">
        <v>9</v>
      </c>
      <c r="B12" s="41"/>
      <c r="C12" s="17" t="s">
        <v>47</v>
      </c>
      <c r="D12" s="9">
        <v>66676681.810000002</v>
      </c>
      <c r="E12" s="10"/>
      <c r="F12" s="27"/>
      <c r="G12" s="11">
        <v>66241</v>
      </c>
      <c r="H12" s="11">
        <v>74654</v>
      </c>
      <c r="I12" s="12">
        <v>74654</v>
      </c>
      <c r="J12" s="18">
        <v>70631367.049999997</v>
      </c>
    </row>
    <row r="13" spans="1:21" ht="56.25" customHeight="1" x14ac:dyDescent="0.25">
      <c r="A13" s="41" t="s">
        <v>9</v>
      </c>
      <c r="B13" s="41"/>
      <c r="C13" s="17" t="s">
        <v>41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</row>
    <row r="14" spans="1:21" ht="83.25" hidden="1" customHeight="1" x14ac:dyDescent="0.25">
      <c r="A14" s="41" t="s">
        <v>33</v>
      </c>
      <c r="B14" s="41"/>
      <c r="C14" s="17" t="s">
        <v>34</v>
      </c>
      <c r="D14" s="15"/>
      <c r="E14" s="10"/>
      <c r="F14" s="27"/>
      <c r="G14" s="19"/>
      <c r="H14" s="19"/>
      <c r="I14" s="20"/>
      <c r="J14" s="18"/>
    </row>
    <row r="15" spans="1:21" ht="48.75" customHeight="1" x14ac:dyDescent="0.25">
      <c r="A15" s="41" t="s">
        <v>10</v>
      </c>
      <c r="B15" s="41"/>
      <c r="C15" s="17" t="s">
        <v>42</v>
      </c>
      <c r="D15" s="15">
        <f>D16+D17</f>
        <v>-74860310.5</v>
      </c>
      <c r="E15" s="15">
        <f t="shared" ref="E15:J15" si="3">E16+E17</f>
        <v>0</v>
      </c>
      <c r="F15" s="15">
        <f t="shared" si="3"/>
        <v>0</v>
      </c>
      <c r="G15" s="15">
        <f t="shared" si="3"/>
        <v>-59057.8</v>
      </c>
      <c r="H15" s="15">
        <f t="shared" si="3"/>
        <v>-69846.399999999994</v>
      </c>
      <c r="I15" s="15">
        <f t="shared" si="3"/>
        <v>-74654</v>
      </c>
      <c r="J15" s="15">
        <f t="shared" si="3"/>
        <v>-70631367.049999997</v>
      </c>
      <c r="K15" s="5" t="s">
        <v>37</v>
      </c>
      <c r="M15" s="5" t="s">
        <v>36</v>
      </c>
      <c r="U15" s="7"/>
    </row>
    <row r="16" spans="1:21" ht="46.5" customHeight="1" x14ac:dyDescent="0.25">
      <c r="A16" s="41" t="s">
        <v>11</v>
      </c>
      <c r="B16" s="41"/>
      <c r="C16" s="17" t="s">
        <v>48</v>
      </c>
      <c r="D16" s="9">
        <f>-61527060.54+0.04</f>
        <v>-61527060.5</v>
      </c>
      <c r="E16" s="10"/>
      <c r="F16" s="27"/>
      <c r="G16" s="13">
        <v>-59057.8</v>
      </c>
      <c r="H16" s="13">
        <v>-69846.399999999994</v>
      </c>
      <c r="I16" s="14">
        <v>-74654</v>
      </c>
      <c r="J16" s="18">
        <v>-70631367.049999997</v>
      </c>
    </row>
    <row r="17" spans="1:10" ht="44.25" customHeight="1" x14ac:dyDescent="0.25">
      <c r="A17" s="41" t="s">
        <v>11</v>
      </c>
      <c r="B17" s="41"/>
      <c r="C17" s="17" t="s">
        <v>43</v>
      </c>
      <c r="D17" s="9">
        <v>-13333250</v>
      </c>
      <c r="E17" s="10"/>
      <c r="F17" s="27"/>
      <c r="G17" s="21"/>
      <c r="H17" s="21"/>
      <c r="I17" s="22"/>
      <c r="J17" s="18">
        <v>0</v>
      </c>
    </row>
    <row r="18" spans="1:10" s="8" customFormat="1" ht="30" customHeight="1" x14ac:dyDescent="0.2">
      <c r="A18" s="41" t="s">
        <v>12</v>
      </c>
      <c r="B18" s="41"/>
      <c r="C18" s="23" t="s">
        <v>13</v>
      </c>
      <c r="D18" s="9">
        <f>D20+D23</f>
        <v>-5149621.3100000024</v>
      </c>
      <c r="E18" s="9">
        <f t="shared" ref="E18:J18" si="4">E20+E23</f>
        <v>0</v>
      </c>
      <c r="F18" s="9">
        <f t="shared" si="4"/>
        <v>0</v>
      </c>
      <c r="G18" s="9">
        <f t="shared" si="4"/>
        <v>0</v>
      </c>
      <c r="H18" s="9">
        <f t="shared" si="4"/>
        <v>0</v>
      </c>
      <c r="I18" s="9">
        <f t="shared" si="4"/>
        <v>0</v>
      </c>
      <c r="J18" s="9">
        <f t="shared" si="4"/>
        <v>0</v>
      </c>
    </row>
    <row r="19" spans="1:10" ht="43.5" customHeight="1" x14ac:dyDescent="0.25">
      <c r="A19" s="41" t="s">
        <v>14</v>
      </c>
      <c r="B19" s="41"/>
      <c r="C19" s="23" t="s">
        <v>15</v>
      </c>
      <c r="D19" s="9">
        <f>D20+D23</f>
        <v>-5149621.3100000024</v>
      </c>
      <c r="E19" s="9">
        <f t="shared" ref="E19:J19" si="5">E20+E23</f>
        <v>0</v>
      </c>
      <c r="F19" s="9">
        <f t="shared" si="5"/>
        <v>0</v>
      </c>
      <c r="G19" s="9">
        <f t="shared" si="5"/>
        <v>0</v>
      </c>
      <c r="H19" s="9">
        <f t="shared" si="5"/>
        <v>0</v>
      </c>
      <c r="I19" s="9">
        <f t="shared" si="5"/>
        <v>0</v>
      </c>
      <c r="J19" s="9">
        <f t="shared" si="5"/>
        <v>0</v>
      </c>
    </row>
    <row r="20" spans="1:10" ht="36" customHeight="1" x14ac:dyDescent="0.25">
      <c r="A20" s="41" t="s">
        <v>16</v>
      </c>
      <c r="B20" s="41"/>
      <c r="C20" s="23" t="s">
        <v>17</v>
      </c>
      <c r="D20" s="9">
        <f>D21+D22</f>
        <v>61527060.5</v>
      </c>
      <c r="E20" s="9">
        <f t="shared" ref="E20:J20" si="6">E21+E22</f>
        <v>71640922.140000001</v>
      </c>
      <c r="F20" s="9">
        <f t="shared" si="6"/>
        <v>71640922.140000001</v>
      </c>
      <c r="G20" s="9">
        <f t="shared" si="6"/>
        <v>71640922.140000001</v>
      </c>
      <c r="H20" s="9">
        <f t="shared" si="6"/>
        <v>71640922.140000001</v>
      </c>
      <c r="I20" s="9">
        <f t="shared" si="6"/>
        <v>71640922.140000001</v>
      </c>
      <c r="J20" s="9">
        <f t="shared" si="6"/>
        <v>70631367.049999997</v>
      </c>
    </row>
    <row r="21" spans="1:10" s="6" customFormat="1" ht="42" customHeight="1" x14ac:dyDescent="0.25">
      <c r="A21" s="41" t="s">
        <v>18</v>
      </c>
      <c r="B21" s="41"/>
      <c r="C21" s="23" t="s">
        <v>19</v>
      </c>
      <c r="D21" s="9">
        <f>61527060.54-0.04</f>
        <v>61527060.5</v>
      </c>
      <c r="E21" s="9">
        <f t="shared" ref="E21:I21" si="7">17109104.79+10235000*3+10235000+13591817.35</f>
        <v>71640922.140000001</v>
      </c>
      <c r="F21" s="9">
        <f t="shared" si="7"/>
        <v>71640922.140000001</v>
      </c>
      <c r="G21" s="9">
        <f t="shared" si="7"/>
        <v>71640922.140000001</v>
      </c>
      <c r="H21" s="9">
        <f t="shared" si="7"/>
        <v>71640922.140000001</v>
      </c>
      <c r="I21" s="9">
        <f t="shared" si="7"/>
        <v>71640922.140000001</v>
      </c>
      <c r="J21" s="18">
        <v>70631367.049999997</v>
      </c>
    </row>
    <row r="22" spans="1:10" ht="39.75" customHeight="1" x14ac:dyDescent="0.25">
      <c r="A22" s="41" t="s">
        <v>18</v>
      </c>
      <c r="B22" s="41"/>
      <c r="C22" s="23" t="s">
        <v>35</v>
      </c>
      <c r="D22" s="9">
        <v>0</v>
      </c>
      <c r="E22" s="10"/>
      <c r="F22" s="27"/>
      <c r="G22" s="13"/>
      <c r="H22" s="13"/>
      <c r="I22" s="14"/>
      <c r="J22" s="18">
        <f>300000+14400-314400</f>
        <v>0</v>
      </c>
    </row>
    <row r="23" spans="1:10" ht="29.25" customHeight="1" x14ac:dyDescent="0.25">
      <c r="A23" s="41" t="s">
        <v>20</v>
      </c>
      <c r="B23" s="41"/>
      <c r="C23" s="23" t="s">
        <v>21</v>
      </c>
      <c r="D23" s="9">
        <f>D24</f>
        <v>-66676681.810000002</v>
      </c>
      <c r="E23" s="9">
        <f t="shared" ref="E23:J23" si="8">E24</f>
        <v>-71640922.140000001</v>
      </c>
      <c r="F23" s="9">
        <f t="shared" si="8"/>
        <v>-71640922.140000001</v>
      </c>
      <c r="G23" s="9">
        <f t="shared" si="8"/>
        <v>-71640922.140000001</v>
      </c>
      <c r="H23" s="9">
        <f t="shared" si="8"/>
        <v>-71640922.140000001</v>
      </c>
      <c r="I23" s="9">
        <f t="shared" si="8"/>
        <v>-71640922.140000001</v>
      </c>
      <c r="J23" s="9">
        <f t="shared" si="8"/>
        <v>-70631367.049999997</v>
      </c>
    </row>
    <row r="24" spans="1:10" ht="48.75" customHeight="1" x14ac:dyDescent="0.25">
      <c r="A24" s="41" t="s">
        <v>22</v>
      </c>
      <c r="B24" s="41"/>
      <c r="C24" s="23" t="s">
        <v>23</v>
      </c>
      <c r="D24" s="9">
        <v>-66676681.810000002</v>
      </c>
      <c r="E24" s="9">
        <v>-71640922.140000001</v>
      </c>
      <c r="F24" s="9">
        <v>-71640922.140000001</v>
      </c>
      <c r="G24" s="9">
        <v>-71640922.140000001</v>
      </c>
      <c r="H24" s="9">
        <v>-71640922.140000001</v>
      </c>
      <c r="I24" s="9">
        <v>-71640922.140000001</v>
      </c>
      <c r="J24" s="9">
        <v>-70631367.049999997</v>
      </c>
    </row>
    <row r="25" spans="1:10" s="8" customFormat="1" ht="15.75" customHeight="1" x14ac:dyDescent="0.2">
      <c r="A25" s="40" t="s">
        <v>24</v>
      </c>
      <c r="B25" s="40"/>
      <c r="C25" s="35" t="s">
        <v>45</v>
      </c>
      <c r="D25" s="15">
        <f>D26+D27</f>
        <v>0</v>
      </c>
      <c r="E25" s="15">
        <f t="shared" ref="E25:J25" si="9">E26+E27</f>
        <v>5634608533.6599998</v>
      </c>
      <c r="F25" s="15">
        <f t="shared" si="9"/>
        <v>0</v>
      </c>
      <c r="G25" s="15">
        <f t="shared" si="9"/>
        <v>0</v>
      </c>
      <c r="H25" s="15">
        <f t="shared" si="9"/>
        <v>0</v>
      </c>
      <c r="I25" s="15">
        <f t="shared" si="9"/>
        <v>0</v>
      </c>
      <c r="J25" s="15">
        <f t="shared" si="9"/>
        <v>0</v>
      </c>
    </row>
    <row r="26" spans="1:10" s="8" customFormat="1" ht="45.75" customHeight="1" x14ac:dyDescent="0.2">
      <c r="A26" s="40" t="s">
        <v>25</v>
      </c>
      <c r="B26" s="40"/>
      <c r="C26" s="36" t="s">
        <v>26</v>
      </c>
      <c r="D26" s="9">
        <f>-(5549323526.53+D11+D20)</f>
        <v>-5677527268.8400002</v>
      </c>
      <c r="E26" s="9">
        <v>5634608533.6599998</v>
      </c>
      <c r="F26" s="9"/>
      <c r="G26" s="9"/>
      <c r="H26" s="9"/>
      <c r="I26" s="9"/>
      <c r="J26" s="9">
        <f>-(5634608533.66+J11+J20)</f>
        <v>-5775871267.7600002</v>
      </c>
    </row>
    <row r="27" spans="1:10" s="8" customFormat="1" ht="25.5" customHeight="1" x14ac:dyDescent="0.2">
      <c r="A27" s="40" t="s">
        <v>27</v>
      </c>
      <c r="B27" s="40"/>
      <c r="C27" s="36" t="s">
        <v>28</v>
      </c>
      <c r="D27" s="9">
        <f>(5549323526.53-13333250)-D23-D15</f>
        <v>5677527268.8400002</v>
      </c>
      <c r="E27" s="38"/>
      <c r="F27" s="38"/>
      <c r="G27" s="38"/>
      <c r="H27" s="38"/>
      <c r="I27" s="38"/>
      <c r="J27" s="9">
        <f>5634608533.66-J23-J15</f>
        <v>5775871267.7600002</v>
      </c>
    </row>
    <row r="28" spans="1:10" ht="28.5" customHeight="1" x14ac:dyDescent="0.25">
      <c r="A28" s="40"/>
      <c r="B28" s="40"/>
      <c r="C28" s="35" t="s">
        <v>29</v>
      </c>
      <c r="D28" s="15">
        <f>D10+D18+D25+D7</f>
        <v>-13333250</v>
      </c>
      <c r="E28" s="37">
        <f t="shared" ref="E28:J28" si="10">E10+E18+E25+E7</f>
        <v>5634608533.6599998</v>
      </c>
      <c r="F28" s="37">
        <f t="shared" si="10"/>
        <v>0</v>
      </c>
      <c r="G28" s="37">
        <f t="shared" si="10"/>
        <v>7183.1999999999971</v>
      </c>
      <c r="H28" s="37">
        <f t="shared" si="10"/>
        <v>4807.6000000000058</v>
      </c>
      <c r="I28" s="37">
        <f t="shared" si="10"/>
        <v>0</v>
      </c>
      <c r="J28" s="37">
        <f t="shared" si="10"/>
        <v>0</v>
      </c>
    </row>
    <row r="29" spans="1:10" x14ac:dyDescent="0.25">
      <c r="A29" s="16"/>
      <c r="B29" s="16"/>
      <c r="C29" s="16"/>
      <c r="D29" s="10"/>
      <c r="E29" s="16"/>
      <c r="F29" s="25"/>
      <c r="G29" s="10"/>
      <c r="H29" s="10"/>
      <c r="I29" s="10"/>
      <c r="J29" s="25"/>
    </row>
    <row r="30" spans="1:10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0" x14ac:dyDescent="0.25">
      <c r="D31" s="7"/>
      <c r="F31" s="7"/>
      <c r="G31" s="7"/>
      <c r="H31" s="7"/>
      <c r="I31" s="7"/>
    </row>
    <row r="32" spans="1:10" x14ac:dyDescent="0.25">
      <c r="D32" s="7"/>
      <c r="G32" s="7"/>
      <c r="H32" s="7"/>
      <c r="I32" s="7"/>
    </row>
    <row r="33" spans="2:3" x14ac:dyDescent="0.25">
      <c r="B33" s="7"/>
    </row>
    <row r="34" spans="2:3" x14ac:dyDescent="0.25">
      <c r="B34" s="7"/>
    </row>
    <row r="35" spans="2:3" x14ac:dyDescent="0.25">
      <c r="B35" s="7"/>
    </row>
    <row r="36" spans="2:3" x14ac:dyDescent="0.25">
      <c r="B36" s="7"/>
    </row>
    <row r="39" spans="2:3" x14ac:dyDescent="0.25">
      <c r="B39" s="7"/>
    </row>
    <row r="40" spans="2:3" x14ac:dyDescent="0.25">
      <c r="B40" s="7"/>
    </row>
    <row r="41" spans="2:3" x14ac:dyDescent="0.25">
      <c r="B41" s="7"/>
    </row>
    <row r="42" spans="2:3" x14ac:dyDescent="0.25">
      <c r="B42" s="7"/>
    </row>
    <row r="43" spans="2:3" x14ac:dyDescent="0.25">
      <c r="B43" s="7"/>
      <c r="C43" s="7"/>
    </row>
  </sheetData>
  <mergeCells count="25">
    <mergeCell ref="A27:B27"/>
    <mergeCell ref="A3:J3"/>
    <mergeCell ref="A11:B11"/>
    <mergeCell ref="A5:B5"/>
    <mergeCell ref="A6:B6"/>
    <mergeCell ref="A7:B7"/>
    <mergeCell ref="A8:B8"/>
    <mergeCell ref="A9:B9"/>
    <mergeCell ref="A10:B10"/>
    <mergeCell ref="A28:B28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4:B24"/>
    <mergeCell ref="A25:B25"/>
    <mergeCell ref="A26:B26"/>
  </mergeCells>
  <pageMargins left="1.3779527559055118" right="0.59055118110236227" top="0.78740157480314965" bottom="0.78740157480314965" header="0" footer="0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 </vt:lpstr>
      <vt:lpstr>'Приложение 15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2025-10-28T10:08:35Z</dcterms:modified>
</cp:coreProperties>
</file>